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ECONT SERV DEC 23" sheetId="2" r:id="rId2"/>
    <sheet name="Deconturi spitale dec 2023" sheetId="3" r:id="rId3"/>
  </sheets>
  <definedNames/>
  <calcPr fullCalcOnLoad="1"/>
</workbook>
</file>

<file path=xl/sharedStrings.xml><?xml version="1.0" encoding="utf-8"?>
<sst xmlns="http://schemas.openxmlformats.org/spreadsheetml/2006/main" count="282" uniqueCount="31">
  <si>
    <t>Cod partener</t>
  </si>
  <si>
    <t>Nume partener</t>
  </si>
  <si>
    <t>Valoare de decontat</t>
  </si>
  <si>
    <t>Număr contract furnizor</t>
  </si>
  <si>
    <t>An contract furnizor</t>
  </si>
  <si>
    <t>Nume categorie partener</t>
  </si>
  <si>
    <t>Tip</t>
  </si>
  <si>
    <t>CV01</t>
  </si>
  <si>
    <t>244</t>
  </si>
  <si>
    <t>2023</t>
  </si>
  <si>
    <t>Spitale</t>
  </si>
  <si>
    <t>cronici</t>
  </si>
  <si>
    <t>DRG</t>
  </si>
  <si>
    <t>spitalizare de zi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</si>
  <si>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</si>
  <si>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</si>
  <si>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</si>
  <si>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</si>
  <si>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</si>
  <si>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</si>
  <si>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</si>
  <si>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</si>
  <si>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</si>
  <si>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SPITALUL JUD DE URG "DR.FOGOLYAN KRISTOF" SF. GHEORGHE</t>
  </si>
  <si>
    <t>Total Judet Covasna</t>
  </si>
  <si>
    <t>CAS COVASNA</t>
  </si>
  <si>
    <t>SITUATIA SUMELOR DECONTATE UNITATILOR SANITARE CU PATURI</t>
  </si>
  <si>
    <t>LEI</t>
  </si>
  <si>
    <t>PENTRU LUNA DEC 2023</t>
  </si>
  <si>
    <t xml:space="preserve">Intocmit, </t>
  </si>
  <si>
    <t>Bajka Ildiko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</si>
</sst>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2" borderId="6" xfId="0" applyFont="1" applyBorder="1" applyAlignment="1">
      <alignment horizontal="center" wrapText="1"/>
    </xf>
    <xf numFmtId="0" fontId="1" fillId="2" borderId="7" xfId="0" applyFont="1" applyBorder="1" applyAlignment="1">
      <alignment horizontal="center"/>
    </xf>
    <xf numFmtId="0" fontId="1" fillId="2" borderId="7" xfId="0" applyFont="1" applyBorder="1" applyAlignment="1">
      <alignment horizontal="center" wrapText="1"/>
    </xf>
    <xf numFmtId="0" fontId="1" fillId="2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4" fontId="0" fillId="0" borderId="9" xfId="0" applyBorder="1" applyAlignment="1">
      <alignment horizontal="right"/>
    </xf>
    <xf numFmtId="4" fontId="3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B34" sqref="B34"/>
    </sheetView>
  </sheetViews>
  <sheetFormatPr defaultColWidth="9.140625" defaultRowHeight="12.75"/>
  <cols>
    <col min="1" max="1" width="9.140625" style="1" customWidth="1"/>
    <col min="2" max="2" width="61.57421875" style="0" customWidth="1"/>
    <col min="3" max="3" width="12.421875" style="0" customWidth="1"/>
    <col min="4" max="6" width="9.140625" style="1" customWidth="1"/>
    <col min="7" max="7" width="15.57421875" style="0" customWidth="1"/>
  </cols>
  <sheetData>
    <row r="1" spans="1:4" ht="12.75">
      <c r="A1" s="22" t="s">
        <v>25</v>
      </c>
      <c r="D1"/>
    </row>
    <row r="2" spans="1:4" ht="12.75">
      <c r="A2"/>
      <c r="D2"/>
    </row>
    <row r="3" spans="1:8" ht="12.75">
      <c r="A3" s="27" t="s">
        <v>26</v>
      </c>
      <c r="B3" s="27"/>
      <c r="C3" s="27"/>
      <c r="D3" s="27"/>
      <c r="E3" s="27"/>
      <c r="F3" s="27"/>
      <c r="G3" s="27"/>
      <c r="H3" s="23"/>
    </row>
    <row r="4" spans="1:8" ht="12.75">
      <c r="A4" s="28" t="s">
        <v>28</v>
      </c>
      <c r="B4" s="28"/>
      <c r="C4" s="28"/>
      <c r="D4" s="28"/>
      <c r="E4" s="28"/>
      <c r="F4" s="28"/>
      <c r="G4" s="28"/>
      <c r="H4" s="1"/>
    </row>
    <row r="5" spans="1:7" ht="13.5" thickBot="1">
      <c r="A5"/>
      <c r="D5"/>
      <c r="G5" s="1" t="s">
        <v>27</v>
      </c>
    </row>
    <row r="6" spans="1:7" ht="51">
      <c r="A6" s="11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12.75">
      <c r="A7" s="20" t="s">
        <v>7</v>
      </c>
      <c r="B7" s="16" t="s">
        <v>23</v>
      </c>
      <c r="C7" s="17">
        <f>3679197.73</f>
        <v>3679197.73</v>
      </c>
      <c r="D7" s="15" t="s">
        <v>8</v>
      </c>
      <c r="E7" s="15" t="s">
        <v>9</v>
      </c>
      <c r="F7" s="15" t="s">
        <v>10</v>
      </c>
      <c r="G7" s="21" t="s">
        <v>12</v>
      </c>
    </row>
    <row r="8" spans="1:7" ht="12.75">
      <c r="A8" s="20" t="s">
        <v>7</v>
      </c>
      <c r="B8" s="16" t="s">
        <v>23</v>
      </c>
      <c r="C8" s="17">
        <v>163504</v>
      </c>
      <c r="D8" s="15" t="s">
        <v>8</v>
      </c>
      <c r="E8" s="15" t="s">
        <v>9</v>
      </c>
      <c r="F8" s="15" t="s">
        <v>10</v>
      </c>
      <c r="G8" s="21" t="s">
        <v>12</v>
      </c>
    </row>
    <row r="9" spans="1:7" ht="12.75">
      <c r="A9" s="20" t="s">
        <v>7</v>
      </c>
      <c r="B9" s="16" t="s">
        <v>23</v>
      </c>
      <c r="C9" s="17">
        <f>8585.11</f>
        <v>8585.11</v>
      </c>
      <c r="D9" s="15" t="s">
        <v>8</v>
      </c>
      <c r="E9" s="15" t="s">
        <v>9</v>
      </c>
      <c r="F9" s="15" t="s">
        <v>10</v>
      </c>
      <c r="G9" s="21" t="s">
        <v>11</v>
      </c>
    </row>
    <row r="10" spans="1:7" ht="12.75">
      <c r="A10" s="20" t="s">
        <v>7</v>
      </c>
      <c r="B10" s="16" t="s">
        <v>23</v>
      </c>
      <c r="C10" s="17">
        <v>858</v>
      </c>
      <c r="D10" s="15" t="s">
        <v>8</v>
      </c>
      <c r="E10" s="15" t="s">
        <v>9</v>
      </c>
      <c r="F10" s="15" t="s">
        <v>10</v>
      </c>
      <c r="G10" s="21" t="s">
        <v>11</v>
      </c>
    </row>
    <row r="11" spans="1:7" ht="12.75">
      <c r="A11" s="20" t="s">
        <v>7</v>
      </c>
      <c r="B11" s="16" t="s">
        <v>23</v>
      </c>
      <c r="C11" s="17">
        <v>339812</v>
      </c>
      <c r="D11" s="15" t="s">
        <v>8</v>
      </c>
      <c r="E11" s="15" t="s">
        <v>9</v>
      </c>
      <c r="F11" s="15" t="s">
        <v>10</v>
      </c>
      <c r="G11" s="21" t="s">
        <v>13</v>
      </c>
    </row>
    <row r="12" spans="1:7" ht="12.75">
      <c r="A12" s="20"/>
      <c r="B12" s="16"/>
      <c r="C12" s="18">
        <f>C7+C8+C9+C10+C11</f>
        <v>4191956.84</v>
      </c>
      <c r="D12" s="15"/>
      <c r="E12" s="15"/>
      <c r="F12" s="15"/>
      <c r="G12" s="21"/>
    </row>
    <row r="13" spans="1:7" ht="12.75">
      <c r="A13" s="20" t="s">
        <v>14</v>
      </c>
      <c r="B13" s="16" t="s">
        <v>15</v>
      </c>
      <c r="C13" s="17">
        <f>866788.17</f>
        <v>866788.17</v>
      </c>
      <c r="D13" s="15" t="s">
        <v>16</v>
      </c>
      <c r="E13" s="15" t="s">
        <v>9</v>
      </c>
      <c r="F13" s="15" t="s">
        <v>10</v>
      </c>
      <c r="G13" s="21" t="s">
        <v>12</v>
      </c>
    </row>
    <row r="14" spans="1:7" ht="12.75">
      <c r="A14" s="20" t="s">
        <v>14</v>
      </c>
      <c r="B14" s="16" t="s">
        <v>15</v>
      </c>
      <c r="C14" s="17">
        <v>41360</v>
      </c>
      <c r="D14" s="15" t="s">
        <v>16</v>
      </c>
      <c r="E14" s="15" t="s">
        <v>9</v>
      </c>
      <c r="F14" s="15" t="s">
        <v>10</v>
      </c>
      <c r="G14" s="21" t="s">
        <v>12</v>
      </c>
    </row>
    <row r="15" spans="1:7" ht="12.75">
      <c r="A15" s="20" t="s">
        <v>14</v>
      </c>
      <c r="B15" s="16" t="s">
        <v>15</v>
      </c>
      <c r="C15" s="17">
        <f>221265</f>
        <v>221265</v>
      </c>
      <c r="D15" s="15" t="s">
        <v>16</v>
      </c>
      <c r="E15" s="15" t="s">
        <v>9</v>
      </c>
      <c r="F15" s="15" t="s">
        <v>10</v>
      </c>
      <c r="G15" s="21" t="s">
        <v>11</v>
      </c>
    </row>
    <row r="16" spans="1:7" ht="12.75">
      <c r="A16" s="20" t="s">
        <v>14</v>
      </c>
      <c r="B16" s="16" t="s">
        <v>15</v>
      </c>
      <c r="C16" s="17">
        <v>30008</v>
      </c>
      <c r="D16" s="15" t="s">
        <v>16</v>
      </c>
      <c r="E16" s="15" t="s">
        <v>9</v>
      </c>
      <c r="F16" s="15" t="s">
        <v>10</v>
      </c>
      <c r="G16" s="21" t="s">
        <v>11</v>
      </c>
    </row>
    <row r="17" spans="1:7" ht="12.75">
      <c r="A17" s="20" t="s">
        <v>14</v>
      </c>
      <c r="B17" s="16" t="s">
        <v>15</v>
      </c>
      <c r="C17" s="17">
        <v>79375</v>
      </c>
      <c r="D17" s="15" t="s">
        <v>16</v>
      </c>
      <c r="E17" s="15" t="s">
        <v>9</v>
      </c>
      <c r="F17" s="15" t="s">
        <v>10</v>
      </c>
      <c r="G17" s="21" t="s">
        <v>13</v>
      </c>
    </row>
    <row r="18" spans="1:7" ht="12.75">
      <c r="A18" s="20"/>
      <c r="B18" s="16"/>
      <c r="C18" s="18">
        <f>C13+C14+C15+C16+C17</f>
        <v>1238796.17</v>
      </c>
      <c r="D18" s="15"/>
      <c r="E18" s="15"/>
      <c r="F18" s="15"/>
      <c r="G18" s="21"/>
    </row>
    <row r="19" spans="1:7" ht="12.75">
      <c r="A19" s="20" t="s">
        <v>17</v>
      </c>
      <c r="B19" s="16" t="s">
        <v>18</v>
      </c>
      <c r="C19" s="17">
        <f>334661.51</f>
        <v>334661.51</v>
      </c>
      <c r="D19" s="15" t="s">
        <v>19</v>
      </c>
      <c r="E19" s="15" t="s">
        <v>9</v>
      </c>
      <c r="F19" s="15" t="s">
        <v>10</v>
      </c>
      <c r="G19" s="21" t="s">
        <v>12</v>
      </c>
    </row>
    <row r="20" spans="1:7" ht="12.75">
      <c r="A20" s="20" t="s">
        <v>17</v>
      </c>
      <c r="B20" s="16" t="s">
        <v>18</v>
      </c>
      <c r="C20" s="17">
        <v>21516</v>
      </c>
      <c r="D20" s="15" t="s">
        <v>19</v>
      </c>
      <c r="E20" s="15" t="s">
        <v>9</v>
      </c>
      <c r="F20" s="15" t="s">
        <v>10</v>
      </c>
      <c r="G20" s="21" t="s">
        <v>12</v>
      </c>
    </row>
    <row r="21" spans="1:7" ht="12.75">
      <c r="A21" s="20" t="s">
        <v>17</v>
      </c>
      <c r="B21" s="16" t="s">
        <v>18</v>
      </c>
      <c r="C21" s="17">
        <v>42762</v>
      </c>
      <c r="D21" s="15" t="s">
        <v>19</v>
      </c>
      <c r="E21" s="15" t="s">
        <v>9</v>
      </c>
      <c r="F21" s="15" t="s">
        <v>10</v>
      </c>
      <c r="G21" s="21" t="s">
        <v>13</v>
      </c>
    </row>
    <row r="22" spans="1:7" ht="12.75">
      <c r="A22" s="20"/>
      <c r="B22" s="16"/>
      <c r="C22" s="18">
        <f>C19+C20+C21</f>
        <v>398939.51</v>
      </c>
      <c r="D22" s="15"/>
      <c r="E22" s="15"/>
      <c r="F22" s="15"/>
      <c r="G22" s="21"/>
    </row>
    <row r="23" spans="1:7" ht="12.75">
      <c r="A23" s="20" t="s">
        <v>20</v>
      </c>
      <c r="B23" s="16" t="s">
        <v>21</v>
      </c>
      <c r="C23" s="17">
        <f>354508.88</f>
        <v>354508.88</v>
      </c>
      <c r="D23" s="15" t="s">
        <v>22</v>
      </c>
      <c r="E23" s="15" t="s">
        <v>9</v>
      </c>
      <c r="F23" s="15" t="s">
        <v>10</v>
      </c>
      <c r="G23" s="21" t="s">
        <v>12</v>
      </c>
    </row>
    <row r="24" spans="1:7" ht="12.75">
      <c r="A24" s="20" t="s">
        <v>20</v>
      </c>
      <c r="B24" s="16" t="s">
        <v>21</v>
      </c>
      <c r="C24" s="17">
        <v>25278</v>
      </c>
      <c r="D24" s="15" t="s">
        <v>22</v>
      </c>
      <c r="E24" s="15" t="s">
        <v>9</v>
      </c>
      <c r="F24" s="15" t="s">
        <v>10</v>
      </c>
      <c r="G24" s="21" t="s">
        <v>12</v>
      </c>
    </row>
    <row r="25" spans="1:7" ht="12.75">
      <c r="A25" s="20" t="s">
        <v>20</v>
      </c>
      <c r="B25" s="16" t="s">
        <v>21</v>
      </c>
      <c r="C25" s="17">
        <f>2907548.61</f>
        <v>2907548.61</v>
      </c>
      <c r="D25" s="15" t="s">
        <v>22</v>
      </c>
      <c r="E25" s="15" t="s">
        <v>9</v>
      </c>
      <c r="F25" s="15" t="s">
        <v>10</v>
      </c>
      <c r="G25" s="21" t="s">
        <v>11</v>
      </c>
    </row>
    <row r="26" spans="1:7" ht="12.75">
      <c r="A26" s="20" t="s">
        <v>20</v>
      </c>
      <c r="B26" s="16" t="s">
        <v>21</v>
      </c>
      <c r="C26" s="17">
        <v>319462</v>
      </c>
      <c r="D26" s="15" t="s">
        <v>22</v>
      </c>
      <c r="E26" s="15" t="s">
        <v>9</v>
      </c>
      <c r="F26" s="15" t="s">
        <v>10</v>
      </c>
      <c r="G26" s="21" t="s">
        <v>11</v>
      </c>
    </row>
    <row r="27" spans="1:7" ht="12.75">
      <c r="A27" s="20" t="s">
        <v>20</v>
      </c>
      <c r="B27" s="16" t="s">
        <v>21</v>
      </c>
      <c r="C27" s="17">
        <v>71604</v>
      </c>
      <c r="D27" s="15" t="s">
        <v>22</v>
      </c>
      <c r="E27" s="15" t="s">
        <v>9</v>
      </c>
      <c r="F27" s="15" t="s">
        <v>10</v>
      </c>
      <c r="G27" s="21" t="s">
        <v>13</v>
      </c>
    </row>
    <row r="28" spans="1:7" ht="12.75">
      <c r="A28" s="20"/>
      <c r="B28" s="16"/>
      <c r="C28" s="19">
        <f>C23+C24+C25+C26+C27</f>
        <v>3678401.4899999998</v>
      </c>
      <c r="D28" s="15"/>
      <c r="E28" s="15"/>
      <c r="F28" s="15"/>
      <c r="G28" s="21"/>
    </row>
    <row r="29" spans="1:7" ht="12.75">
      <c r="A29" s="2"/>
      <c r="B29" s="3"/>
      <c r="C29" s="26"/>
      <c r="D29" s="4"/>
      <c r="E29" s="4"/>
      <c r="F29" s="4"/>
      <c r="G29" s="5"/>
    </row>
    <row r="30" spans="1:7" ht="13.5" thickBot="1">
      <c r="A30" s="6"/>
      <c r="B30" s="7" t="s">
        <v>24</v>
      </c>
      <c r="C30" s="8">
        <f>C12+C18+C22+C28</f>
        <v>9508094.01</v>
      </c>
      <c r="D30" s="9"/>
      <c r="E30" s="9"/>
      <c r="F30" s="9"/>
      <c r="G30" s="10"/>
    </row>
    <row r="32" ht="12.75">
      <c r="E32" s="1" t="s">
        <v>29</v>
      </c>
    </row>
    <row r="33" spans="5:6" ht="12.75">
      <c r="E33" s="29" t="s">
        <v>30</v>
      </c>
      <c r="F33" s="29"/>
    </row>
  </sheetData>
  <mergeCells count="3">
    <mergeCell ref="A3:G3"/>
    <mergeCell ref="A4:G4"/>
    <mergeCell ref="E33:F3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4">
      <selection activeCell="B27" sqref="B27"/>
    </sheetView>
  </sheetViews>
  <sheetFormatPr defaultColWidth="9.140625" defaultRowHeight="12.75"/>
  <cols>
    <col min="1" max="1" width="9.140625" style="1" customWidth="1"/>
    <col min="2" max="2" width="61.57421875" style="0" customWidth="1"/>
    <col min="3" max="3" width="12.421875" style="0" customWidth="1"/>
    <col min="4" max="6" width="9.140625" style="1" customWidth="1"/>
    <col min="7" max="7" width="15.57421875" style="0" customWidth="1"/>
  </cols>
  <sheetData>
    <row r="1" spans="1:4" ht="12.75">
      <c r="A1" s="22" t="s">
        <v>25</v>
      </c>
      <c r="D1"/>
    </row>
    <row r="2" spans="1:4" ht="12.75">
      <c r="A2"/>
      <c r="D2"/>
    </row>
    <row r="3" spans="1:8" ht="12.75">
      <c r="A3" s="27" t="s">
        <v>26</v>
      </c>
      <c r="B3" s="27"/>
      <c r="C3" s="27"/>
      <c r="D3" s="27"/>
      <c r="E3" s="27"/>
      <c r="F3" s="27"/>
      <c r="G3" s="27"/>
      <c r="H3" s="23"/>
    </row>
    <row r="4" spans="1:8" ht="12.75">
      <c r="A4" s="28" t="s">
        <v>28</v>
      </c>
      <c r="B4" s="28"/>
      <c r="C4" s="28"/>
      <c r="D4" s="28"/>
      <c r="E4" s="28"/>
      <c r="F4" s="28"/>
      <c r="G4" s="28"/>
      <c r="H4" s="1"/>
    </row>
    <row r="5" spans="1:7" ht="13.5" thickBot="1">
      <c r="A5"/>
      <c r="D5"/>
      <c r="G5" s="25" t="s">
        <v>27</v>
      </c>
    </row>
    <row r="6" spans="1:7" ht="51">
      <c r="A6" s="11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12.75">
      <c r="A7" s="20" t="s">
        <v>7</v>
      </c>
      <c r="B7" s="16" t="s">
        <v>23</v>
      </c>
      <c r="C7" s="17">
        <f>3679197.73</f>
        <v>3679197.73</v>
      </c>
      <c r="D7" s="15" t="s">
        <v>8</v>
      </c>
      <c r="E7" s="15" t="s">
        <v>9</v>
      </c>
      <c r="F7" s="15" t="s">
        <v>10</v>
      </c>
      <c r="G7" s="21" t="s">
        <v>12</v>
      </c>
    </row>
    <row r="8" spans="1:7" ht="12.75">
      <c r="A8" s="20" t="s">
        <v>7</v>
      </c>
      <c r="B8" s="16" t="s">
        <v>23</v>
      </c>
      <c r="C8" s="17">
        <f>8585.11</f>
        <v>8585.11</v>
      </c>
      <c r="D8" s="15" t="s">
        <v>8</v>
      </c>
      <c r="E8" s="15" t="s">
        <v>9</v>
      </c>
      <c r="F8" s="15" t="s">
        <v>10</v>
      </c>
      <c r="G8" s="21" t="s">
        <v>11</v>
      </c>
    </row>
    <row r="9" spans="1:7" ht="12.75">
      <c r="A9" s="20" t="s">
        <v>7</v>
      </c>
      <c r="B9" s="16" t="s">
        <v>23</v>
      </c>
      <c r="C9" s="17">
        <v>339812</v>
      </c>
      <c r="D9" s="15" t="s">
        <v>8</v>
      </c>
      <c r="E9" s="15" t="s">
        <v>9</v>
      </c>
      <c r="F9" s="15" t="s">
        <v>10</v>
      </c>
      <c r="G9" s="21" t="s">
        <v>13</v>
      </c>
    </row>
    <row r="10" spans="1:7" ht="12.75">
      <c r="A10" s="20"/>
      <c r="B10" s="16"/>
      <c r="C10" s="18">
        <f>C7+C8+C9</f>
        <v>4027594.84</v>
      </c>
      <c r="D10" s="15"/>
      <c r="E10" s="15"/>
      <c r="F10" s="15"/>
      <c r="G10" s="21"/>
    </row>
    <row r="11" spans="1:7" ht="12" customHeight="1">
      <c r="A11" s="20" t="s">
        <v>14</v>
      </c>
      <c r="B11" s="16" t="s">
        <v>15</v>
      </c>
      <c r="C11" s="17">
        <f>866788.17</f>
        <v>866788.17</v>
      </c>
      <c r="D11" s="15" t="s">
        <v>16</v>
      </c>
      <c r="E11" s="15" t="s">
        <v>9</v>
      </c>
      <c r="F11" s="15" t="s">
        <v>10</v>
      </c>
      <c r="G11" s="21" t="s">
        <v>12</v>
      </c>
    </row>
    <row r="12" spans="1:7" ht="12.75">
      <c r="A12" s="20" t="s">
        <v>14</v>
      </c>
      <c r="B12" s="16" t="s">
        <v>15</v>
      </c>
      <c r="C12" s="17">
        <f>221265</f>
        <v>221265</v>
      </c>
      <c r="D12" s="15" t="s">
        <v>16</v>
      </c>
      <c r="E12" s="15" t="s">
        <v>9</v>
      </c>
      <c r="F12" s="15" t="s">
        <v>10</v>
      </c>
      <c r="G12" s="21" t="s">
        <v>11</v>
      </c>
    </row>
    <row r="13" spans="1:7" ht="12.75">
      <c r="A13" s="20" t="s">
        <v>14</v>
      </c>
      <c r="B13" s="16" t="s">
        <v>15</v>
      </c>
      <c r="C13" s="17">
        <v>79375</v>
      </c>
      <c r="D13" s="15" t="s">
        <v>16</v>
      </c>
      <c r="E13" s="15" t="s">
        <v>9</v>
      </c>
      <c r="F13" s="15" t="s">
        <v>10</v>
      </c>
      <c r="G13" s="21" t="s">
        <v>13</v>
      </c>
    </row>
    <row r="14" spans="1:7" ht="12.75">
      <c r="A14" s="20"/>
      <c r="B14" s="16"/>
      <c r="C14" s="18">
        <f>C11+C12+C13</f>
        <v>1167428.17</v>
      </c>
      <c r="D14" s="15"/>
      <c r="E14" s="15"/>
      <c r="F14" s="15"/>
      <c r="G14" s="21"/>
    </row>
    <row r="15" spans="1:7" ht="12.75">
      <c r="A15" s="20" t="s">
        <v>17</v>
      </c>
      <c r="B15" s="16" t="s">
        <v>18</v>
      </c>
      <c r="C15" s="17">
        <f>334661.51</f>
        <v>334661.51</v>
      </c>
      <c r="D15" s="15" t="s">
        <v>19</v>
      </c>
      <c r="E15" s="15" t="s">
        <v>9</v>
      </c>
      <c r="F15" s="15" t="s">
        <v>10</v>
      </c>
      <c r="G15" s="21" t="s">
        <v>12</v>
      </c>
    </row>
    <row r="16" spans="1:7" ht="12.75">
      <c r="A16" s="20" t="s">
        <v>17</v>
      </c>
      <c r="B16" s="16" t="s">
        <v>18</v>
      </c>
      <c r="C16" s="17">
        <v>42762</v>
      </c>
      <c r="D16" s="15" t="s">
        <v>19</v>
      </c>
      <c r="E16" s="15" t="s">
        <v>9</v>
      </c>
      <c r="F16" s="15" t="s">
        <v>10</v>
      </c>
      <c r="G16" s="21" t="s">
        <v>13</v>
      </c>
    </row>
    <row r="17" spans="1:7" ht="12.75">
      <c r="A17" s="20"/>
      <c r="B17" s="16"/>
      <c r="C17" s="18">
        <f>C15+C16</f>
        <v>377423.51</v>
      </c>
      <c r="D17" s="15"/>
      <c r="E17" s="15"/>
      <c r="F17" s="15"/>
      <c r="G17" s="21"/>
    </row>
    <row r="18" spans="1:7" ht="12.75">
      <c r="A18" s="20" t="s">
        <v>20</v>
      </c>
      <c r="B18" s="16" t="s">
        <v>21</v>
      </c>
      <c r="C18" s="17">
        <f>354508.88</f>
        <v>354508.88</v>
      </c>
      <c r="D18" s="15" t="s">
        <v>22</v>
      </c>
      <c r="E18" s="15" t="s">
        <v>9</v>
      </c>
      <c r="F18" s="15" t="s">
        <v>10</v>
      </c>
      <c r="G18" s="21" t="s">
        <v>12</v>
      </c>
    </row>
    <row r="19" spans="1:7" ht="12.75">
      <c r="A19" s="20" t="s">
        <v>20</v>
      </c>
      <c r="B19" s="16" t="s">
        <v>21</v>
      </c>
      <c r="C19" s="17">
        <f>2907548.61</f>
        <v>2907548.61</v>
      </c>
      <c r="D19" s="15" t="s">
        <v>22</v>
      </c>
      <c r="E19" s="15" t="s">
        <v>9</v>
      </c>
      <c r="F19" s="15" t="s">
        <v>10</v>
      </c>
      <c r="G19" s="21" t="s">
        <v>11</v>
      </c>
    </row>
    <row r="20" spans="1:7" ht="12.75">
      <c r="A20" s="20" t="s">
        <v>20</v>
      </c>
      <c r="B20" s="16" t="s">
        <v>21</v>
      </c>
      <c r="C20" s="17">
        <v>71604</v>
      </c>
      <c r="D20" s="15" t="s">
        <v>22</v>
      </c>
      <c r="E20" s="15" t="s">
        <v>9</v>
      </c>
      <c r="F20" s="15" t="s">
        <v>10</v>
      </c>
      <c r="G20" s="21" t="s">
        <v>13</v>
      </c>
    </row>
    <row r="21" spans="1:7" ht="12.75">
      <c r="A21" s="20"/>
      <c r="B21" s="16"/>
      <c r="C21" s="19">
        <f>C18+C19+C20</f>
        <v>3333661.4899999998</v>
      </c>
      <c r="D21" s="15"/>
      <c r="E21" s="15"/>
      <c r="F21" s="15"/>
      <c r="G21" s="21"/>
    </row>
    <row r="22" spans="1:7" ht="12.75">
      <c r="A22" s="2"/>
      <c r="B22" s="3"/>
      <c r="C22" s="3"/>
      <c r="D22" s="4"/>
      <c r="E22" s="4"/>
      <c r="F22" s="4"/>
      <c r="G22" s="5"/>
    </row>
    <row r="23" spans="1:7" ht="13.5" thickBot="1">
      <c r="A23" s="6"/>
      <c r="B23" s="7" t="s">
        <v>24</v>
      </c>
      <c r="C23" s="8">
        <f>C10+C14+C17+C21</f>
        <v>8906108.01</v>
      </c>
      <c r="D23" s="9"/>
      <c r="E23" s="9"/>
      <c r="F23" s="9"/>
      <c r="G23" s="10"/>
    </row>
    <row r="25" ht="12.75">
      <c r="E25" s="1" t="s">
        <v>29</v>
      </c>
    </row>
    <row r="26" spans="5:6" ht="12.75">
      <c r="E26" s="29" t="s">
        <v>30</v>
      </c>
      <c r="F26" s="29"/>
    </row>
    <row r="27" ht="12.75">
      <c r="C27" s="24"/>
    </row>
  </sheetData>
  <mergeCells count="3">
    <mergeCell ref="A3:G3"/>
    <mergeCell ref="A4:G4"/>
    <mergeCell ref="E26:F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2" max="2" width="61.57421875" style="0" customWidth="1"/>
    <col min="3" max="3" width="12.421875" style="0" customWidth="1"/>
    <col min="4" max="6" width="9.140625" style="1" customWidth="1"/>
    <col min="7" max="7" width="15.57421875" style="0" customWidth="1"/>
  </cols>
  <sheetData>
    <row r="1" spans="1:4" ht="12.75">
      <c r="A1" s="22" t="s">
        <v>25</v>
      </c>
      <c r="D1"/>
    </row>
    <row r="2" spans="1:4" ht="12.75">
      <c r="A2"/>
      <c r="D2"/>
    </row>
    <row r="3" spans="1:8" ht="12.75">
      <c r="A3" s="27" t="s">
        <v>26</v>
      </c>
      <c r="B3" s="27"/>
      <c r="C3" s="27"/>
      <c r="D3" s="27"/>
      <c r="E3" s="27"/>
      <c r="F3" s="27"/>
      <c r="G3" s="27"/>
      <c r="H3" s="23"/>
    </row>
    <row r="4" spans="1:8" ht="12.75">
      <c r="A4" s="28" t="s">
        <v>28</v>
      </c>
      <c r="B4" s="28"/>
      <c r="C4" s="28"/>
      <c r="D4" s="28"/>
      <c r="E4" s="28"/>
      <c r="F4" s="28"/>
      <c r="G4" s="28"/>
      <c r="H4" s="1"/>
    </row>
    <row r="5" spans="1:7" ht="13.5" thickBot="1">
      <c r="A5"/>
      <c r="D5"/>
      <c r="G5" s="25" t="s">
        <v>27</v>
      </c>
    </row>
    <row r="6" spans="1:7" ht="51">
      <c r="A6" s="11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12.75">
      <c r="A7" s="20" t="s">
        <v>7</v>
      </c>
      <c r="B7" s="16" t="s">
        <v>23</v>
      </c>
      <c r="C7" s="17">
        <f>3679197.73+163504</f>
        <v>3842701.73</v>
      </c>
      <c r="D7" s="15" t="s">
        <v>8</v>
      </c>
      <c r="E7" s="15" t="s">
        <v>9</v>
      </c>
      <c r="F7" s="15" t="s">
        <v>10</v>
      </c>
      <c r="G7" s="21" t="s">
        <v>12</v>
      </c>
    </row>
    <row r="8" spans="1:7" ht="12.75">
      <c r="A8" s="20" t="s">
        <v>7</v>
      </c>
      <c r="B8" s="16" t="s">
        <v>23</v>
      </c>
      <c r="C8" s="17">
        <f>8585.11+858</f>
        <v>9443.11</v>
      </c>
      <c r="D8" s="15" t="s">
        <v>8</v>
      </c>
      <c r="E8" s="15" t="s">
        <v>9</v>
      </c>
      <c r="F8" s="15" t="s">
        <v>10</v>
      </c>
      <c r="G8" s="21" t="s">
        <v>11</v>
      </c>
    </row>
    <row r="9" spans="1:7" ht="12.75">
      <c r="A9" s="20" t="s">
        <v>7</v>
      </c>
      <c r="B9" s="16" t="s">
        <v>23</v>
      </c>
      <c r="C9" s="17">
        <v>339812</v>
      </c>
      <c r="D9" s="15" t="s">
        <v>8</v>
      </c>
      <c r="E9" s="15" t="s">
        <v>9</v>
      </c>
      <c r="F9" s="15" t="s">
        <v>10</v>
      </c>
      <c r="G9" s="21" t="s">
        <v>13</v>
      </c>
    </row>
    <row r="10" spans="1:7" ht="12.75">
      <c r="A10" s="20"/>
      <c r="B10" s="16"/>
      <c r="C10" s="18">
        <f>C7+C8+C9</f>
        <v>4191956.84</v>
      </c>
      <c r="D10" s="15"/>
      <c r="E10" s="15"/>
      <c r="F10" s="15"/>
      <c r="G10" s="21"/>
    </row>
    <row r="11" spans="1:7" ht="12" customHeight="1">
      <c r="A11" s="20" t="s">
        <v>14</v>
      </c>
      <c r="B11" s="16" t="s">
        <v>15</v>
      </c>
      <c r="C11" s="17">
        <f>866788.17+41360</f>
        <v>908148.17</v>
      </c>
      <c r="D11" s="15" t="s">
        <v>16</v>
      </c>
      <c r="E11" s="15" t="s">
        <v>9</v>
      </c>
      <c r="F11" s="15" t="s">
        <v>10</v>
      </c>
      <c r="G11" s="21" t="s">
        <v>12</v>
      </c>
    </row>
    <row r="12" spans="1:7" ht="12.75">
      <c r="A12" s="20" t="s">
        <v>14</v>
      </c>
      <c r="B12" s="16" t="s">
        <v>15</v>
      </c>
      <c r="C12" s="17">
        <f>221265+30008</f>
        <v>251273</v>
      </c>
      <c r="D12" s="15" t="s">
        <v>16</v>
      </c>
      <c r="E12" s="15" t="s">
        <v>9</v>
      </c>
      <c r="F12" s="15" t="s">
        <v>10</v>
      </c>
      <c r="G12" s="21" t="s">
        <v>11</v>
      </c>
    </row>
    <row r="13" spans="1:7" ht="12.75">
      <c r="A13" s="20" t="s">
        <v>14</v>
      </c>
      <c r="B13" s="16" t="s">
        <v>15</v>
      </c>
      <c r="C13" s="17">
        <v>79375</v>
      </c>
      <c r="D13" s="15" t="s">
        <v>16</v>
      </c>
      <c r="E13" s="15" t="s">
        <v>9</v>
      </c>
      <c r="F13" s="15" t="s">
        <v>10</v>
      </c>
      <c r="G13" s="21" t="s">
        <v>13</v>
      </c>
    </row>
    <row r="14" spans="1:7" ht="12.75">
      <c r="A14" s="20"/>
      <c r="B14" s="16"/>
      <c r="C14" s="18">
        <f>C11+C12+C13</f>
        <v>1238796.17</v>
      </c>
      <c r="D14" s="15"/>
      <c r="E14" s="15"/>
      <c r="F14" s="15"/>
      <c r="G14" s="21"/>
    </row>
    <row r="15" spans="1:7" ht="12.75">
      <c r="A15" s="20" t="s">
        <v>17</v>
      </c>
      <c r="B15" s="16" t="s">
        <v>18</v>
      </c>
      <c r="C15" s="17">
        <f>334661.51+21516</f>
        <v>356177.51</v>
      </c>
      <c r="D15" s="15" t="s">
        <v>19</v>
      </c>
      <c r="E15" s="15" t="s">
        <v>9</v>
      </c>
      <c r="F15" s="15" t="s">
        <v>10</v>
      </c>
      <c r="G15" s="21" t="s">
        <v>12</v>
      </c>
    </row>
    <row r="16" spans="1:7" ht="12.75">
      <c r="A16" s="20" t="s">
        <v>17</v>
      </c>
      <c r="B16" s="16" t="s">
        <v>18</v>
      </c>
      <c r="C16" s="17">
        <v>42762</v>
      </c>
      <c r="D16" s="15" t="s">
        <v>19</v>
      </c>
      <c r="E16" s="15" t="s">
        <v>9</v>
      </c>
      <c r="F16" s="15" t="s">
        <v>10</v>
      </c>
      <c r="G16" s="21" t="s">
        <v>13</v>
      </c>
    </row>
    <row r="17" spans="1:7" ht="12.75">
      <c r="A17" s="20"/>
      <c r="B17" s="16"/>
      <c r="C17" s="18">
        <f>C15+C16</f>
        <v>398939.51</v>
      </c>
      <c r="D17" s="15"/>
      <c r="E17" s="15"/>
      <c r="F17" s="15"/>
      <c r="G17" s="21"/>
    </row>
    <row r="18" spans="1:7" ht="12.75">
      <c r="A18" s="20" t="s">
        <v>20</v>
      </c>
      <c r="B18" s="16" t="s">
        <v>21</v>
      </c>
      <c r="C18" s="17">
        <f>354508.88+25278</f>
        <v>379786.88</v>
      </c>
      <c r="D18" s="15" t="s">
        <v>22</v>
      </c>
      <c r="E18" s="15" t="s">
        <v>9</v>
      </c>
      <c r="F18" s="15" t="s">
        <v>10</v>
      </c>
      <c r="G18" s="21" t="s">
        <v>12</v>
      </c>
    </row>
    <row r="19" spans="1:7" ht="12.75">
      <c r="A19" s="20" t="s">
        <v>20</v>
      </c>
      <c r="B19" s="16" t="s">
        <v>21</v>
      </c>
      <c r="C19" s="17">
        <f>2907548.61+319462</f>
        <v>3227010.61</v>
      </c>
      <c r="D19" s="15" t="s">
        <v>22</v>
      </c>
      <c r="E19" s="15" t="s">
        <v>9</v>
      </c>
      <c r="F19" s="15" t="s">
        <v>10</v>
      </c>
      <c r="G19" s="21" t="s">
        <v>11</v>
      </c>
    </row>
    <row r="20" spans="1:7" ht="12.75">
      <c r="A20" s="20" t="s">
        <v>20</v>
      </c>
      <c r="B20" s="16" t="s">
        <v>21</v>
      </c>
      <c r="C20" s="17">
        <v>71604</v>
      </c>
      <c r="D20" s="15" t="s">
        <v>22</v>
      </c>
      <c r="E20" s="15" t="s">
        <v>9</v>
      </c>
      <c r="F20" s="15" t="s">
        <v>10</v>
      </c>
      <c r="G20" s="21" t="s">
        <v>13</v>
      </c>
    </row>
    <row r="21" spans="1:7" ht="12.75">
      <c r="A21" s="20"/>
      <c r="B21" s="16"/>
      <c r="C21" s="19">
        <f>C18+C19+C20</f>
        <v>3678401.4899999998</v>
      </c>
      <c r="D21" s="15"/>
      <c r="E21" s="15"/>
      <c r="F21" s="15"/>
      <c r="G21" s="21"/>
    </row>
    <row r="22" spans="1:7" ht="12.75">
      <c r="A22" s="2"/>
      <c r="B22" s="3"/>
      <c r="C22" s="3"/>
      <c r="D22" s="4"/>
      <c r="E22" s="4"/>
      <c r="F22" s="4"/>
      <c r="G22" s="5"/>
    </row>
    <row r="23" spans="1:7" ht="13.5" thickBot="1">
      <c r="A23" s="6"/>
      <c r="B23" s="7" t="s">
        <v>24</v>
      </c>
      <c r="C23" s="8">
        <f>C10+C14+C17+C21</f>
        <v>9508094.01</v>
      </c>
      <c r="D23" s="9"/>
      <c r="E23" s="9"/>
      <c r="F23" s="9"/>
      <c r="G23" s="10"/>
    </row>
    <row r="25" ht="12.75">
      <c r="E25" s="1" t="s">
        <v>29</v>
      </c>
    </row>
    <row r="26" spans="5:6" ht="12.75">
      <c r="E26" s="29" t="s">
        <v>30</v>
      </c>
      <c r="F26" s="29"/>
    </row>
    <row r="27" ht="12.75">
      <c r="C27" s="24"/>
    </row>
  </sheetData>
  <mergeCells count="3">
    <mergeCell ref="A3:G3"/>
    <mergeCell ref="A4:G4"/>
    <mergeCell ref="E26:F26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BJ</cp:lastModifiedBy>
  <cp:lastPrinted>2024-02-01T08:05:08Z</cp:lastPrinted>
  <dcterms:created xsi:type="dcterms:W3CDTF">2024-01-30T06:33:19Z</dcterms:created>
  <dcterms:modified xsi:type="dcterms:W3CDTF">2024-02-29T11:31:34Z</dcterms:modified>
  <cp:category/>
  <cp:version/>
  <cp:contentType/>
  <cp:contentStatus/>
</cp:coreProperties>
</file>